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9525" activeTab="1"/>
  </bookViews>
  <sheets>
    <sheet name="Результат" sheetId="1" r:id="rId1"/>
    <sheet name="Р-4" sheetId="3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" i="1"/>
  <c r="Y5" s="1"/>
  <c r="X2"/>
  <c r="Y2" s="1"/>
  <c r="Z2" s="1"/>
  <c r="X4"/>
  <c r="Y4" s="1"/>
  <c r="Z4" s="1"/>
  <c r="X3"/>
  <c r="Y3" s="1"/>
  <c r="Z3" s="1"/>
  <c r="X8"/>
  <c r="X6"/>
  <c r="Y6" s="1"/>
  <c r="Z6" s="1"/>
  <c r="Y8"/>
  <c r="Z8" s="1"/>
  <c r="AU2"/>
  <c r="AV2" s="1"/>
  <c r="AU4"/>
  <c r="AV4" s="1"/>
  <c r="AU3"/>
  <c r="AV3" s="1"/>
  <c r="AU8"/>
  <c r="AV8" s="1"/>
  <c r="AU6"/>
  <c r="AV6" s="1"/>
  <c r="AU5"/>
  <c r="AV5" s="1"/>
  <c r="AW2"/>
  <c r="AW4"/>
  <c r="AW3"/>
  <c r="AW8"/>
  <c r="AW6"/>
  <c r="AW5"/>
  <c r="AX4" l="1"/>
  <c r="AX2"/>
  <c r="AX6"/>
  <c r="AX8"/>
  <c r="AX3"/>
  <c r="Z5"/>
  <c r="AX5" s="1"/>
  <c r="AW7" l="1"/>
  <c r="AU7"/>
  <c r="AV7" s="1"/>
  <c r="X7" l="1"/>
  <c r="Y7" s="1"/>
  <c r="Z7" l="1"/>
  <c r="AX7" s="1"/>
</calcChain>
</file>

<file path=xl/sharedStrings.xml><?xml version="1.0" encoding="utf-8"?>
<sst xmlns="http://schemas.openxmlformats.org/spreadsheetml/2006/main" count="87" uniqueCount="62">
  <si>
    <t>Ст№</t>
  </si>
  <si>
    <t>Фамилия, Имя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</si>
  <si>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</si>
  <si>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</si>
  <si>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</si>
  <si>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</si>
  <si>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</si>
  <si>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</si>
  <si>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</si>
  <si>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</si>
  <si>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</si>
  <si>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</si>
  <si>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</si>
  <si>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</si>
  <si>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</si>
  <si>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</si>
  <si>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</si>
  <si>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</si>
  <si>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</si>
  <si>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</si>
  <si>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Результат</t>
  </si>
  <si>
    <t>Старт1</t>
  </si>
  <si>
    <t>Финиш1</t>
  </si>
  <si>
    <t>Время1</t>
  </si>
  <si>
    <t>Штраф1</t>
  </si>
  <si>
    <t>Результат1</t>
  </si>
  <si>
    <t>Старт2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</si>
  <si>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</si>
  <si>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</si>
  <si>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</si>
  <si>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</si>
  <si>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</si>
  <si>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</si>
  <si>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</si>
  <si>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</si>
  <si>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</si>
  <si>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</si>
  <si>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2/11</t>
  </si>
  <si>
    <t>2/12</t>
  </si>
  <si>
    <t>2/13</t>
  </si>
  <si>
    <t>2/14</t>
  </si>
  <si>
    <t>2/15</t>
  </si>
  <si>
    <t>2/16</t>
  </si>
  <si>
    <t>2/17</t>
  </si>
  <si>
    <t>2/18</t>
  </si>
  <si>
    <t>Финиш2</t>
  </si>
  <si>
    <t>Время2</t>
  </si>
  <si>
    <t>Штраф2</t>
  </si>
  <si>
    <t>Результат2</t>
  </si>
  <si>
    <t>Место</t>
  </si>
  <si>
    <t>Категория</t>
  </si>
  <si>
    <t>Васильев Вячеслав
Иманкулов Дастан
Музыченко Николай
Зайцев Антон</t>
  </si>
  <si>
    <t>Р-4</t>
  </si>
  <si>
    <t>Лячин Вячеслав
Чамов Сергей
Крюков Владимир
Бронер Юлия</t>
  </si>
  <si>
    <t>Папуш Павел
Папуш Дмитрий
Папуш Светлана
Папуш Елена</t>
  </si>
  <si>
    <t>Рагимов Сергей
Кардашин Сергей
Мараховская Анна
Трифонов Николай</t>
  </si>
  <si>
    <t>Рашев Александр
Рашев Всеволод
Гриднев Александр
Цыбанев Михаил</t>
  </si>
  <si>
    <t>Подобряева Евдокия
Жукова Анна
Поспелов Андрей
Ванин Владислав</t>
  </si>
  <si>
    <t>Смирнов Илья
Подьяпольский Юрий
Беляев Михаил
Журавлев Олег</t>
  </si>
  <si>
    <t>Время</t>
  </si>
  <si>
    <t>Штраф</t>
  </si>
  <si>
    <t>Слаломный фестваль "День открытых дверей" 
Москва, река Сходня, 25.05.2014 г. категория Р-4</t>
  </si>
</sst>
</file>

<file path=xl/styles.xml><?xml version="1.0" encoding="utf-8"?>
<styleSheet xmlns="http://schemas.openxmlformats.org/spreadsheetml/2006/main">
  <numFmts count="2">
    <numFmt numFmtId="164" formatCode="h:mm:ss.00"/>
    <numFmt numFmtId="165" formatCode="0.00;@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vertical="top" wrapText="1"/>
    </xf>
    <xf numFmtId="2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2" fontId="0" fillId="0" borderId="1" xfId="0" applyNumberFormat="1" applyBorder="1"/>
    <xf numFmtId="1" fontId="0" fillId="0" borderId="1" xfId="0" applyNumberFormat="1" applyBorder="1"/>
    <xf numFmtId="165" fontId="0" fillId="0" borderId="1" xfId="0" applyNumberFormat="1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12">
    <dxf>
      <numFmt numFmtId="165" formatCode="0.00;@"/>
    </dxf>
    <dxf>
      <numFmt numFmtId="165" formatCode="0.00;@"/>
    </dxf>
    <dxf>
      <numFmt numFmtId="1" formatCode="0"/>
    </dxf>
    <dxf>
      <numFmt numFmtId="2" formatCode="0.00"/>
    </dxf>
    <dxf>
      <numFmt numFmtId="164" formatCode="h:mm:ss.00"/>
    </dxf>
    <dxf>
      <numFmt numFmtId="164" formatCode="h:mm:ss.00"/>
    </dxf>
    <dxf>
      <numFmt numFmtId="165" formatCode="0.00;@"/>
    </dxf>
    <dxf>
      <numFmt numFmtId="1" formatCode="0"/>
    </dxf>
    <dxf>
      <numFmt numFmtId="2" formatCode="0.00"/>
    </dxf>
    <dxf>
      <numFmt numFmtId="164" formatCode="h:mm:ss.00"/>
    </dxf>
    <dxf>
      <numFmt numFmtId="164" formatCode="h:mm:ss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1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AY8" totalsRowShown="0" headerRowDxfId="11">
  <autoFilter ref="A1:AY8"/>
  <sortState ref="A2:AY8">
    <sortCondition ref="Z1:Z8"/>
  </sortState>
  <tableColumns count="51">
    <tableColumn id="1" name="Ст№"/>
    <tableColumn id="2" name="Фамилия, Имя"/>
    <tableColumn id="51" name="Категория"/>
    <tableColumn id="3" name="Старт1" dataDxfId="10"/>
    <tableColumn id="4" name="1/1"/>
    <tableColumn id="5" name="1/2"/>
    <tableColumn id="6" name="1/3"/>
    <tableColumn id="7" name="1/4"/>
    <tableColumn id="8" name="1/5"/>
    <tableColumn id="9" name="1/6"/>
    <tableColumn id="10" name="1/7"/>
    <tableColumn id="11" name="1/8"/>
    <tableColumn id="12" name="1/9"/>
    <tableColumn id="13" name="1/10"/>
    <tableColumn id="14" name="1/11"/>
    <tableColumn id="15" name="1/12"/>
    <tableColumn id="16" name="1/13"/>
    <tableColumn id="17" name="1/14"/>
    <tableColumn id="18" name="1/15"/>
    <tableColumn id="19" name="1/16"/>
    <tableColumn id="20" name="1/17"/>
    <tableColumn id="21" name="1/18"/>
    <tableColumn id="22" name="Финиш1" dataDxfId="9"/>
    <tableColumn id="23" name="Время1" dataDxfId="8">
      <calculatedColumnFormula>IF(ISBLANK(D2),"Н/Старт",IF(ISBLANK(W2),"Н/Финиш",(W2-D2)*24*3600))</calculatedColumnFormula>
    </tableColumn>
    <tableColumn id="24" name="Штраф1" dataDxfId="7">
      <calculatedColumnFormula>IF(ISNUMBER(X2),SUM(E2:V8),"")</calculatedColumnFormula>
    </tableColumn>
    <tableColumn id="25" name="Результат1" dataDxfId="6">
      <calculatedColumnFormula>IF(ISBLANK(D2),"",IF(ISBLANK(W2),999,X2+Y2))</calculatedColumnFormula>
    </tableColumn>
    <tableColumn id="26" name="Старт2" dataDxfId="5"/>
    <tableColumn id="27" name="2/1"/>
    <tableColumn id="28" name="2/2"/>
    <tableColumn id="29" name="2/3"/>
    <tableColumn id="30" name="2/4"/>
    <tableColumn id="31" name="2/5"/>
    <tableColumn id="32" name="2/6"/>
    <tableColumn id="33" name="2/7"/>
    <tableColumn id="34" name="2/8"/>
    <tableColumn id="35" name="2/9"/>
    <tableColumn id="36" name="2/10"/>
    <tableColumn id="37" name="2/11"/>
    <tableColumn id="38" name="2/12"/>
    <tableColumn id="39" name="2/13"/>
    <tableColumn id="40" name="2/14"/>
    <tableColumn id="41" name="2/15"/>
    <tableColumn id="42" name="2/16"/>
    <tableColumn id="43" name="2/17"/>
    <tableColumn id="44" name="2/18"/>
    <tableColumn id="45" name="Финиш2" dataDxfId="4"/>
    <tableColumn id="46" name="Время2" dataDxfId="3">
      <calculatedColumnFormula>IF(ISBLANK(AA2),"Н/Старт",IF(ISBLANK(AT2),"Н/Финиш",(AT2-AA2)*24*3600))</calculatedColumnFormula>
    </tableColumn>
    <tableColumn id="47" name="Штраф2" dataDxfId="2">
      <calculatedColumnFormula>IF(ISNUMBER(AU2),SUM(AB2:AS8),"")</calculatedColumnFormula>
    </tableColumn>
    <tableColumn id="48" name="Результат2" dataDxfId="1">
      <calculatedColumnFormula>IF(ISBLANK(AA2),"",IF(ISBLANK(AT2),999,AU2+AV2))</calculatedColumnFormula>
    </tableColumn>
    <tableColumn id="49" name="Результат" dataDxfId="0">
      <calculatedColumnFormula>IF(ISBLANK(AW2),Z2,MIN(AW2,Z2))</calculatedColumnFormula>
    </tableColumn>
    <tableColumn id="50" name="Место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Y10"/>
  <sheetViews>
    <sheetView zoomScaleNormal="100" workbookViewId="0">
      <selection activeCell="BC7" sqref="BC7"/>
    </sheetView>
  </sheetViews>
  <sheetFormatPr defaultRowHeight="15"/>
  <cols>
    <col min="1" max="1" width="7.5703125" bestFit="1" customWidth="1"/>
    <col min="2" max="2" width="21.140625" bestFit="1" customWidth="1"/>
    <col min="3" max="3" width="6.5703125" customWidth="1"/>
    <col min="4" max="4" width="9.7109375" customWidth="1"/>
    <col min="5" max="13" width="6" customWidth="1"/>
    <col min="14" max="14" width="7" customWidth="1"/>
    <col min="15" max="22" width="7" hidden="1" customWidth="1"/>
    <col min="23" max="23" width="10.7109375" customWidth="1"/>
    <col min="24" max="24" width="10.140625" customWidth="1"/>
    <col min="25" max="25" width="11" customWidth="1"/>
    <col min="26" max="26" width="11.140625" customWidth="1"/>
    <col min="27" max="27" width="9.7109375" hidden="1" customWidth="1"/>
    <col min="28" max="36" width="6" hidden="1" customWidth="1"/>
    <col min="37" max="45" width="7" hidden="1" customWidth="1"/>
    <col min="46" max="46" width="10.7109375" hidden="1" customWidth="1"/>
    <col min="47" max="47" width="10.140625" hidden="1" customWidth="1"/>
    <col min="48" max="48" width="10.42578125" hidden="1" customWidth="1"/>
    <col min="49" max="49" width="13.140625" hidden="1" customWidth="1"/>
    <col min="50" max="50" width="12.140625" hidden="1" customWidth="1"/>
    <col min="51" max="51" width="9.7109375" customWidth="1"/>
  </cols>
  <sheetData>
    <row r="1" spans="1:51" s="3" customFormat="1" ht="29.25" customHeight="1">
      <c r="A1" s="3" t="s">
        <v>0</v>
      </c>
      <c r="B1" s="3" t="s">
        <v>1</v>
      </c>
      <c r="C1" s="3" t="s">
        <v>50</v>
      </c>
      <c r="D1" s="3" t="s">
        <v>21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20</v>
      </c>
      <c r="AY1" s="3" t="s">
        <v>49</v>
      </c>
    </row>
    <row r="2" spans="1:51" ht="60">
      <c r="A2">
        <v>68</v>
      </c>
      <c r="B2" s="7" t="s">
        <v>53</v>
      </c>
      <c r="C2" t="s">
        <v>52</v>
      </c>
      <c r="D2" s="2">
        <v>0.15694444444444444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2</v>
      </c>
      <c r="M2">
        <v>0</v>
      </c>
      <c r="N2">
        <v>0</v>
      </c>
      <c r="W2" s="2">
        <v>0.15908877314814815</v>
      </c>
      <c r="X2" s="4">
        <f t="shared" ref="X2:X8" si="0">IF(ISBLANK(D2),"Н/Старт",IF(ISBLANK(W2),"Н/Финиш",(W2-D2)*24*3600))</f>
        <v>185.27000000000032</v>
      </c>
      <c r="Y2" s="5">
        <f>IF(ISNUMBER(X2),SUM(E2:V2),"")</f>
        <v>2</v>
      </c>
      <c r="Z2" s="6">
        <f t="shared" ref="Z2:Z8" si="1">IF(ISBLANK(D2),"",IF(ISBLANK(W2),999,X2+Y2))</f>
        <v>187.27000000000032</v>
      </c>
      <c r="AA2" s="2"/>
      <c r="AT2" s="2"/>
      <c r="AU2" s="4" t="str">
        <f t="shared" ref="AU2:AU8" si="2">IF(ISBLANK(AA2),"Н/Старт",IF(ISBLANK(AT2),"Н/Финиш",(AT2-AA2)*24*3600))</f>
        <v>Н/Старт</v>
      </c>
      <c r="AV2" s="5" t="str">
        <f>IF(ISNUMBER(AU2),SUM(AB2:AS2),"")</f>
        <v/>
      </c>
      <c r="AW2" s="6" t="str">
        <f t="shared" ref="AW2:AW8" si="3">IF(ISBLANK(AA2),"",IF(ISBLANK(AT2),999,AU2+AV2))</f>
        <v/>
      </c>
      <c r="AX2" s="6">
        <f t="shared" ref="AX2:AX8" si="4">IF(ISBLANK(AW2),Z2,MIN(AW2,Z2))</f>
        <v>187.27000000000032</v>
      </c>
      <c r="AY2">
        <v>1</v>
      </c>
    </row>
    <row r="3" spans="1:51" ht="60">
      <c r="A3">
        <v>70</v>
      </c>
      <c r="B3" s="7" t="s">
        <v>55</v>
      </c>
      <c r="C3" t="s">
        <v>52</v>
      </c>
      <c r="D3" s="2">
        <v>0.16111111111111112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2</v>
      </c>
      <c r="M3">
        <v>0</v>
      </c>
      <c r="N3">
        <v>0</v>
      </c>
      <c r="W3" s="2">
        <v>0.16326331018518517</v>
      </c>
      <c r="X3" s="4">
        <f t="shared" si="0"/>
        <v>185.94999999999757</v>
      </c>
      <c r="Y3" s="5">
        <f>IF(ISNUMBER(X3),SUM(E3:V3),"")</f>
        <v>2</v>
      </c>
      <c r="Z3" s="6">
        <f t="shared" si="1"/>
        <v>187.94999999999757</v>
      </c>
      <c r="AA3" s="2"/>
      <c r="AT3" s="2"/>
      <c r="AU3" s="4" t="str">
        <f t="shared" si="2"/>
        <v>Н/Старт</v>
      </c>
      <c r="AV3" s="5" t="str">
        <f>IF(ISNUMBER(AU3),SUM(AB3:AS3),"")</f>
        <v/>
      </c>
      <c r="AW3" s="6" t="str">
        <f t="shared" si="3"/>
        <v/>
      </c>
      <c r="AX3" s="6">
        <f t="shared" si="4"/>
        <v>187.94999999999757</v>
      </c>
      <c r="AY3">
        <v>2</v>
      </c>
    </row>
    <row r="4" spans="1:51" ht="60">
      <c r="A4">
        <v>69</v>
      </c>
      <c r="B4" s="7" t="s">
        <v>54</v>
      </c>
      <c r="C4" t="s">
        <v>52</v>
      </c>
      <c r="D4" s="2">
        <v>0.16388888888888889</v>
      </c>
      <c r="E4">
        <v>0</v>
      </c>
      <c r="F4">
        <v>0</v>
      </c>
      <c r="G4">
        <v>0</v>
      </c>
      <c r="H4">
        <v>2</v>
      </c>
      <c r="I4">
        <v>0</v>
      </c>
      <c r="J4">
        <v>0</v>
      </c>
      <c r="K4">
        <v>2</v>
      </c>
      <c r="L4">
        <v>2</v>
      </c>
      <c r="M4">
        <v>0</v>
      </c>
      <c r="N4">
        <v>0</v>
      </c>
      <c r="W4" s="2">
        <v>0.16623784722222221</v>
      </c>
      <c r="X4" s="4">
        <f t="shared" si="0"/>
        <v>202.94999999999862</v>
      </c>
      <c r="Y4" s="5">
        <f>IF(ISNUMBER(X4),SUM(E4:V4),"")</f>
        <v>6</v>
      </c>
      <c r="Z4" s="6">
        <f t="shared" si="1"/>
        <v>208.94999999999862</v>
      </c>
      <c r="AA4" s="2"/>
      <c r="AT4" s="2"/>
      <c r="AU4" s="4" t="str">
        <f t="shared" si="2"/>
        <v>Н/Старт</v>
      </c>
      <c r="AV4" s="5" t="str">
        <f>IF(ISNUMBER(AU4),SUM(AB4:AS4),"")</f>
        <v/>
      </c>
      <c r="AW4" s="6" t="str">
        <f t="shared" si="3"/>
        <v/>
      </c>
      <c r="AX4" s="6">
        <f t="shared" si="4"/>
        <v>208.94999999999862</v>
      </c>
      <c r="AY4">
        <v>3</v>
      </c>
    </row>
    <row r="5" spans="1:51" ht="60">
      <c r="A5">
        <v>82</v>
      </c>
      <c r="B5" s="7" t="s">
        <v>58</v>
      </c>
      <c r="C5" t="s">
        <v>52</v>
      </c>
      <c r="D5" s="2">
        <v>0.15347222222222223</v>
      </c>
      <c r="E5">
        <v>0</v>
      </c>
      <c r="F5">
        <v>0</v>
      </c>
      <c r="G5">
        <v>0</v>
      </c>
      <c r="H5">
        <v>2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W5" s="2">
        <v>0.15599791666666665</v>
      </c>
      <c r="X5" s="4">
        <f t="shared" si="0"/>
        <v>218.21999999999795</v>
      </c>
      <c r="Y5" s="5">
        <f>IF(ISNUMBER(X5),SUM(E5:V5),"")</f>
        <v>4</v>
      </c>
      <c r="Z5" s="6">
        <f t="shared" si="1"/>
        <v>222.21999999999795</v>
      </c>
      <c r="AA5" s="2"/>
      <c r="AT5" s="2"/>
      <c r="AU5" s="4" t="str">
        <f t="shared" si="2"/>
        <v>Н/Старт</v>
      </c>
      <c r="AV5" s="5" t="str">
        <f>IF(ISNUMBER(AU5),SUM(AB5:AS5),"")</f>
        <v/>
      </c>
      <c r="AW5" s="6" t="str">
        <f t="shared" si="3"/>
        <v/>
      </c>
      <c r="AX5" s="6">
        <f t="shared" si="4"/>
        <v>222.21999999999795</v>
      </c>
      <c r="AY5">
        <v>4</v>
      </c>
    </row>
    <row r="6" spans="1:51" ht="60">
      <c r="A6">
        <v>72</v>
      </c>
      <c r="B6" s="7" t="s">
        <v>57</v>
      </c>
      <c r="C6" t="s">
        <v>52</v>
      </c>
      <c r="D6" s="2">
        <v>0.1673611111111111</v>
      </c>
      <c r="E6">
        <v>0</v>
      </c>
      <c r="F6">
        <v>0</v>
      </c>
      <c r="G6">
        <v>0</v>
      </c>
      <c r="H6">
        <v>2</v>
      </c>
      <c r="I6">
        <v>2</v>
      </c>
      <c r="J6">
        <v>0</v>
      </c>
      <c r="K6">
        <v>0</v>
      </c>
      <c r="L6">
        <v>2</v>
      </c>
      <c r="M6">
        <v>2</v>
      </c>
      <c r="N6">
        <v>0</v>
      </c>
      <c r="W6" s="2">
        <v>0.17012835648148147</v>
      </c>
      <c r="X6" s="4">
        <f t="shared" si="0"/>
        <v>239.09000000000037</v>
      </c>
      <c r="Y6" s="5">
        <f>IF(ISNUMBER(X6),SUM(E6:V6),"")</f>
        <v>8</v>
      </c>
      <c r="Z6" s="6">
        <f t="shared" si="1"/>
        <v>247.09000000000037</v>
      </c>
      <c r="AA6" s="2"/>
      <c r="AT6" s="2"/>
      <c r="AU6" s="4" t="str">
        <f t="shared" si="2"/>
        <v>Н/Старт</v>
      </c>
      <c r="AV6" s="5" t="str">
        <f>IF(ISNUMBER(AU6),SUM(AB6:AS6),"")</f>
        <v/>
      </c>
      <c r="AW6" s="6" t="str">
        <f t="shared" si="3"/>
        <v/>
      </c>
      <c r="AX6" s="6">
        <f t="shared" si="4"/>
        <v>247.09000000000037</v>
      </c>
      <c r="AY6">
        <v>5</v>
      </c>
    </row>
    <row r="7" spans="1:51" ht="60">
      <c r="A7">
        <v>67</v>
      </c>
      <c r="B7" s="7" t="s">
        <v>51</v>
      </c>
      <c r="C7" t="s">
        <v>52</v>
      </c>
      <c r="D7" s="2">
        <v>0.17083333333333331</v>
      </c>
      <c r="E7">
        <v>0</v>
      </c>
      <c r="F7">
        <v>0</v>
      </c>
      <c r="G7">
        <v>0</v>
      </c>
      <c r="H7">
        <v>2</v>
      </c>
      <c r="I7">
        <v>0</v>
      </c>
      <c r="J7">
        <v>2</v>
      </c>
      <c r="K7">
        <v>2</v>
      </c>
      <c r="L7">
        <v>0</v>
      </c>
      <c r="M7">
        <v>2</v>
      </c>
      <c r="N7">
        <v>0</v>
      </c>
      <c r="W7" s="2">
        <v>0.17339224537037037</v>
      </c>
      <c r="X7" s="4">
        <f t="shared" si="0"/>
        <v>221.09000000000236</v>
      </c>
      <c r="Y7" s="5">
        <f>IF(ISNUMBER(X7),SUM(E7:V13),"")</f>
        <v>160</v>
      </c>
      <c r="Z7" s="6">
        <f t="shared" si="1"/>
        <v>381.09000000000236</v>
      </c>
      <c r="AA7" s="2"/>
      <c r="AT7" s="2"/>
      <c r="AU7" s="4" t="str">
        <f t="shared" si="2"/>
        <v>Н/Старт</v>
      </c>
      <c r="AV7" s="5" t="str">
        <f>IF(ISNUMBER(AU7),SUM(AB7:AS13),"")</f>
        <v/>
      </c>
      <c r="AW7" s="6" t="str">
        <f t="shared" si="3"/>
        <v/>
      </c>
      <c r="AX7" s="6">
        <f t="shared" si="4"/>
        <v>381.09000000000236</v>
      </c>
      <c r="AY7">
        <v>6</v>
      </c>
    </row>
    <row r="8" spans="1:51" ht="60">
      <c r="A8">
        <v>71</v>
      </c>
      <c r="B8" s="7" t="s">
        <v>56</v>
      </c>
      <c r="C8" t="s">
        <v>52</v>
      </c>
      <c r="D8" s="2">
        <v>0.17847222222222223</v>
      </c>
      <c r="E8">
        <v>0</v>
      </c>
      <c r="F8">
        <v>0</v>
      </c>
      <c r="G8">
        <v>0</v>
      </c>
      <c r="H8">
        <v>0</v>
      </c>
      <c r="I8">
        <v>50</v>
      </c>
      <c r="J8">
        <v>0</v>
      </c>
      <c r="K8">
        <v>0</v>
      </c>
      <c r="L8">
        <v>2</v>
      </c>
      <c r="M8">
        <v>50</v>
      </c>
      <c r="N8">
        <v>50</v>
      </c>
      <c r="W8" s="2">
        <v>0.18134363425925926</v>
      </c>
      <c r="X8" s="4">
        <f t="shared" si="0"/>
        <v>248.08999999999938</v>
      </c>
      <c r="Y8" s="5">
        <f>IF(ISNUMBER(X8),SUM(E8:V8),"")</f>
        <v>152</v>
      </c>
      <c r="Z8" s="6">
        <f t="shared" si="1"/>
        <v>400.08999999999935</v>
      </c>
      <c r="AA8" s="2"/>
      <c r="AT8" s="2"/>
      <c r="AU8" s="4" t="str">
        <f t="shared" si="2"/>
        <v>Н/Старт</v>
      </c>
      <c r="AV8" s="5" t="str">
        <f>IF(ISNUMBER(AU8),SUM(AB8:AS8),"")</f>
        <v/>
      </c>
      <c r="AW8" s="6" t="str">
        <f t="shared" si="3"/>
        <v/>
      </c>
      <c r="AX8" s="6">
        <f t="shared" si="4"/>
        <v>400.08999999999935</v>
      </c>
      <c r="AY8">
        <v>7</v>
      </c>
    </row>
    <row r="10" spans="1:51">
      <c r="D10" s="1"/>
    </row>
  </sheetData>
  <pageMargins left="0.25" right="0.25" top="0.75" bottom="0.75" header="0.3" footer="0.3"/>
  <pageSetup paperSize="9" scale="9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O10"/>
  <sheetViews>
    <sheetView tabSelected="1" workbookViewId="0">
      <selection activeCell="L2" sqref="L2"/>
    </sheetView>
  </sheetViews>
  <sheetFormatPr defaultRowHeight="15"/>
  <cols>
    <col min="1" max="1" width="5.140625" bestFit="1" customWidth="1"/>
    <col min="2" max="2" width="24.28515625" customWidth="1"/>
    <col min="3" max="3" width="10.28515625" bestFit="1" customWidth="1"/>
    <col min="6" max="6" width="10" bestFit="1" customWidth="1"/>
  </cols>
  <sheetData>
    <row r="1" spans="1:15" ht="48" customHeight="1">
      <c r="A1" s="15" t="s">
        <v>61</v>
      </c>
      <c r="B1" s="16"/>
      <c r="C1" s="16"/>
      <c r="D1" s="16"/>
      <c r="E1" s="16"/>
      <c r="F1" s="16"/>
      <c r="G1" s="16"/>
      <c r="H1" s="14"/>
      <c r="I1" s="14"/>
      <c r="J1" s="14"/>
      <c r="K1" s="14"/>
      <c r="L1" s="14"/>
      <c r="M1" s="14"/>
      <c r="N1" s="14"/>
      <c r="O1" s="14"/>
    </row>
    <row r="3" spans="1:15">
      <c r="A3" s="8" t="s">
        <v>0</v>
      </c>
      <c r="B3" s="8" t="s">
        <v>1</v>
      </c>
      <c r="C3" s="8" t="s">
        <v>50</v>
      </c>
      <c r="D3" s="8" t="s">
        <v>59</v>
      </c>
      <c r="E3" s="8" t="s">
        <v>60</v>
      </c>
      <c r="F3" s="8" t="s">
        <v>20</v>
      </c>
      <c r="G3" s="8" t="s">
        <v>49</v>
      </c>
    </row>
    <row r="4" spans="1:15" ht="60">
      <c r="A4" s="9">
        <v>68</v>
      </c>
      <c r="B4" s="10" t="s">
        <v>53</v>
      </c>
      <c r="C4" s="9" t="s">
        <v>52</v>
      </c>
      <c r="D4" s="11">
        <v>185.27000000000032</v>
      </c>
      <c r="E4" s="12">
        <v>2</v>
      </c>
      <c r="F4" s="13">
        <v>187.27000000000032</v>
      </c>
      <c r="G4" s="9">
        <v>1</v>
      </c>
    </row>
    <row r="5" spans="1:15" ht="60">
      <c r="A5" s="9">
        <v>70</v>
      </c>
      <c r="B5" s="10" t="s">
        <v>55</v>
      </c>
      <c r="C5" s="9" t="s">
        <v>52</v>
      </c>
      <c r="D5" s="11">
        <v>185.94999999999757</v>
      </c>
      <c r="E5" s="12">
        <v>2</v>
      </c>
      <c r="F5" s="13">
        <v>187.94999999999757</v>
      </c>
      <c r="G5" s="9">
        <v>2</v>
      </c>
    </row>
    <row r="6" spans="1:15" ht="60">
      <c r="A6" s="9">
        <v>69</v>
      </c>
      <c r="B6" s="10" t="s">
        <v>54</v>
      </c>
      <c r="C6" s="9" t="s">
        <v>52</v>
      </c>
      <c r="D6" s="11">
        <v>202.94999999999862</v>
      </c>
      <c r="E6" s="12">
        <v>6</v>
      </c>
      <c r="F6" s="13">
        <v>208.94999999999862</v>
      </c>
      <c r="G6" s="9">
        <v>3</v>
      </c>
    </row>
    <row r="7" spans="1:15" ht="60">
      <c r="A7" s="9">
        <v>82</v>
      </c>
      <c r="B7" s="10" t="s">
        <v>58</v>
      </c>
      <c r="C7" s="9" t="s">
        <v>52</v>
      </c>
      <c r="D7" s="11">
        <v>218.21999999999795</v>
      </c>
      <c r="E7" s="12">
        <v>4</v>
      </c>
      <c r="F7" s="13">
        <v>222.21999999999795</v>
      </c>
      <c r="G7" s="9">
        <v>4</v>
      </c>
    </row>
    <row r="8" spans="1:15" ht="60">
      <c r="A8" s="9">
        <v>72</v>
      </c>
      <c r="B8" s="10" t="s">
        <v>57</v>
      </c>
      <c r="C8" s="9" t="s">
        <v>52</v>
      </c>
      <c r="D8" s="11">
        <v>239.09000000000037</v>
      </c>
      <c r="E8" s="12">
        <v>8</v>
      </c>
      <c r="F8" s="13">
        <v>247.09000000000037</v>
      </c>
      <c r="G8" s="9">
        <v>5</v>
      </c>
    </row>
    <row r="9" spans="1:15" ht="60">
      <c r="A9" s="9">
        <v>67</v>
      </c>
      <c r="B9" s="10" t="s">
        <v>51</v>
      </c>
      <c r="C9" s="9" t="s">
        <v>52</v>
      </c>
      <c r="D9" s="11">
        <v>221.09000000000236</v>
      </c>
      <c r="E9" s="12">
        <v>160</v>
      </c>
      <c r="F9" s="13">
        <v>381.09000000000236</v>
      </c>
      <c r="G9" s="9">
        <v>6</v>
      </c>
    </row>
    <row r="10" spans="1:15" ht="60">
      <c r="A10" s="9">
        <v>71</v>
      </c>
      <c r="B10" s="10" t="s">
        <v>56</v>
      </c>
      <c r="C10" s="9" t="s">
        <v>52</v>
      </c>
      <c r="D10" s="11">
        <v>248.08999999999938</v>
      </c>
      <c r="E10" s="12">
        <v>152</v>
      </c>
      <c r="F10" s="13">
        <v>400.08999999999935</v>
      </c>
      <c r="G10" s="9">
        <v>7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Р-4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Home_Tat`yana</cp:lastModifiedBy>
  <cp:lastPrinted>2014-05-25T15:08:12Z</cp:lastPrinted>
  <dcterms:created xsi:type="dcterms:W3CDTF">2014-05-24T14:57:04Z</dcterms:created>
  <dcterms:modified xsi:type="dcterms:W3CDTF">2014-05-25T21:45:51Z</dcterms:modified>
</cp:coreProperties>
</file>